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Desktop\LISTINI PREZZI\"/>
    </mc:Choice>
  </mc:AlternateContent>
  <workbookProtection workbookAlgorithmName="SHA-512" workbookHashValue="V95+eA/XD8VMHNEm7xzgIZFi6m2zhpo4mBFYj8tOZEHluV5Dnhll9/9mWRiRjtlTbyMHZMIFHIgtBlUVdhGh7w==" workbookSaltValue="YoB289IhuIxWelhgpzFoAA==" workbookSpinCount="100000" lockStructure="1"/>
  <bookViews>
    <workbookView xWindow="0" yWindow="0" windowWidth="21600" windowHeight="9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83" i="1"/>
  <c r="D77" i="1" l="1"/>
  <c r="G77" i="1"/>
  <c r="D74" i="1" l="1"/>
  <c r="G74" i="1"/>
  <c r="D59" i="1" l="1"/>
  <c r="F20" i="1"/>
  <c r="B11" i="1" l="1"/>
  <c r="H133" i="1"/>
  <c r="D80" i="1" l="1"/>
  <c r="G80" i="1"/>
  <c r="G44" i="1"/>
  <c r="D44" i="1"/>
  <c r="D55" i="1"/>
  <c r="E130" i="1"/>
  <c r="E129" i="1"/>
  <c r="E128" i="1"/>
  <c r="E127" i="1"/>
  <c r="D133" i="1"/>
  <c r="D124" i="1"/>
  <c r="D123" i="1"/>
  <c r="D122" i="1"/>
  <c r="D121" i="1"/>
  <c r="D117" i="1"/>
  <c r="D113" i="1"/>
  <c r="D112" i="1"/>
  <c r="D108" i="1"/>
  <c r="D107" i="1"/>
  <c r="D106" i="1"/>
  <c r="D105" i="1"/>
  <c r="H104" i="1"/>
  <c r="D104" i="1"/>
  <c r="H103" i="1"/>
  <c r="D103" i="1"/>
  <c r="H102" i="1"/>
  <c r="D102" i="1"/>
  <c r="H101" i="1"/>
  <c r="D101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G79" i="1"/>
  <c r="D79" i="1"/>
  <c r="G78" i="1"/>
  <c r="D78" i="1"/>
  <c r="G76" i="1"/>
  <c r="D76" i="1"/>
  <c r="G75" i="1"/>
  <c r="D75" i="1"/>
  <c r="G73" i="1"/>
  <c r="D73" i="1"/>
  <c r="G72" i="1"/>
  <c r="D72" i="1"/>
  <c r="G71" i="1"/>
  <c r="D71" i="1"/>
  <c r="G70" i="1"/>
  <c r="D70" i="1"/>
  <c r="G69" i="1"/>
  <c r="D69" i="1"/>
  <c r="D60" i="1"/>
  <c r="D58" i="1"/>
  <c r="D56" i="1"/>
  <c r="D51" i="1"/>
  <c r="D50" i="1"/>
  <c r="G49" i="1"/>
  <c r="D49" i="1"/>
  <c r="G48" i="1"/>
  <c r="D48" i="1"/>
  <c r="G47" i="1"/>
  <c r="D47" i="1"/>
  <c r="G45" i="1"/>
  <c r="D45" i="1"/>
  <c r="D39" i="1"/>
  <c r="F36" i="1"/>
  <c r="F35" i="1"/>
  <c r="F34" i="1"/>
  <c r="F33" i="1"/>
  <c r="F32" i="1"/>
  <c r="F28" i="1"/>
  <c r="F27" i="1"/>
  <c r="F26" i="1"/>
  <c r="F25" i="1"/>
  <c r="F24" i="1"/>
  <c r="F19" i="1"/>
  <c r="F18" i="1"/>
  <c r="F17" i="1"/>
  <c r="F16" i="1"/>
  <c r="F15" i="1"/>
  <c r="F11" i="1"/>
  <c r="E11" i="1"/>
  <c r="D11" i="1"/>
  <c r="C11" i="1"/>
  <c r="B63" i="1" l="1"/>
  <c r="B83" i="1"/>
  <c r="B133" i="1"/>
  <c r="G133" i="1"/>
  <c r="D9" i="1"/>
  <c r="B39" i="1"/>
  <c r="B9" i="1" l="1"/>
</calcChain>
</file>

<file path=xl/sharedStrings.xml><?xml version="1.0" encoding="utf-8"?>
<sst xmlns="http://schemas.openxmlformats.org/spreadsheetml/2006/main" count="175" uniqueCount="87">
  <si>
    <t>NOME</t>
  </si>
  <si>
    <t>INDIRIZZO DI DESTINAZIONE</t>
  </si>
  <si>
    <t>TOTALE ORDINE</t>
  </si>
  <si>
    <t>€</t>
  </si>
  <si>
    <t>Kg</t>
  </si>
  <si>
    <t>TOTALE CONFEZIONI</t>
  </si>
  <si>
    <t>250g</t>
  </si>
  <si>
    <t>500g</t>
  </si>
  <si>
    <t>1Kg</t>
  </si>
  <si>
    <t>5Kg</t>
  </si>
  <si>
    <t>25Kg</t>
  </si>
  <si>
    <t>RISO</t>
  </si>
  <si>
    <t>n° confezioni 1 kg</t>
  </si>
  <si>
    <t>€/conf</t>
  </si>
  <si>
    <t>costo tot</t>
  </si>
  <si>
    <t>BIANCO</t>
  </si>
  <si>
    <t>SEMILAV.</t>
  </si>
  <si>
    <t>INTEGRALE</t>
  </si>
  <si>
    <t>Carnaroli classico</t>
  </si>
  <si>
    <t>Roma ***</t>
  </si>
  <si>
    <t>Maratelli</t>
  </si>
  <si>
    <t>Rosso S.Eusebio</t>
  </si>
  <si>
    <t>n° confezioni 5 kg</t>
  </si>
  <si>
    <t>n° confezioni 25 kg</t>
  </si>
  <si>
    <t>TOTALE RISO</t>
  </si>
  <si>
    <t>CEREALI</t>
  </si>
  <si>
    <t>n° conf 500g</t>
  </si>
  <si>
    <t>n° conf 5Kg</t>
  </si>
  <si>
    <t>Grano Farro</t>
  </si>
  <si>
    <t>Avena</t>
  </si>
  <si>
    <t>Miscela di cereali e legumi</t>
  </si>
  <si>
    <t>Fiocchi d'Avena</t>
  </si>
  <si>
    <t>n° conf 1Kg</t>
  </si>
  <si>
    <t>TOTALE CEREALI</t>
  </si>
  <si>
    <t>FARINE</t>
  </si>
  <si>
    <t>F. Grano Taylor (per pane)</t>
  </si>
  <si>
    <t>F. Grano Aquileja (per dolci)</t>
  </si>
  <si>
    <t>F. Grano duro</t>
  </si>
  <si>
    <t>F. Grano duro Saragolla</t>
  </si>
  <si>
    <t>F. Grano Farro</t>
  </si>
  <si>
    <t>F. Avena</t>
  </si>
  <si>
    <t>F. Riso Maratelli</t>
  </si>
  <si>
    <t>F. Riso rosso</t>
  </si>
  <si>
    <t>TOTALE FARINE</t>
  </si>
  <si>
    <t>FORMATI PASTA             (confezioni da 500g)</t>
  </si>
  <si>
    <t>GRANO DURO</t>
  </si>
  <si>
    <t>GRANO DURO SARAGOLLA</t>
  </si>
  <si>
    <t xml:space="preserve">n° conf </t>
  </si>
  <si>
    <t>Gnocchetti</t>
  </si>
  <si>
    <t>Strozzapreti</t>
  </si>
  <si>
    <t>Fusilli</t>
  </si>
  <si>
    <t>Pastina</t>
  </si>
  <si>
    <t>Penne</t>
  </si>
  <si>
    <t>Rigatoni</t>
  </si>
  <si>
    <t>Ditali</t>
  </si>
  <si>
    <t>Tagliatelle</t>
  </si>
  <si>
    <t>Reginette</t>
  </si>
  <si>
    <t>GRANO FARRO</t>
  </si>
  <si>
    <t>AL RISO ROSSO</t>
  </si>
  <si>
    <t>ALL'ORZO MONDO</t>
  </si>
  <si>
    <t>AL GRANO SARACENO</t>
  </si>
  <si>
    <t>TOTALE PASTA</t>
  </si>
  <si>
    <t>Maratelli semilavorato AL TARTUFO</t>
  </si>
  <si>
    <t>Carnaroli bianco ALLO ZAFFERANO</t>
  </si>
  <si>
    <t>Carnaroli semilavorato TIPO PANISCIA</t>
  </si>
  <si>
    <t>Baldo</t>
  </si>
  <si>
    <t>***     riso coltivato su pacciamatura verde, senza l'ausilio di fitofarmaci</t>
  </si>
  <si>
    <t>Orzo mondo (in grani)</t>
  </si>
  <si>
    <t>F.Mais per dolci</t>
  </si>
  <si>
    <t>F. Mais per polenta</t>
  </si>
  <si>
    <t>RISOTTI PRONTI  (confezioni da 250g)</t>
  </si>
  <si>
    <t>Roma bianco ALL'ORTICA</t>
  </si>
  <si>
    <t>TOTALE RISOTTI PRONTI</t>
  </si>
  <si>
    <t>I prezzi sono compresi di IVA senza costo di spedizione                                                                                                                                COSTI DI SPEDIZIONE DA CONCORDARE: variano in base al peso e al luogo di destinazione e alle necessità del cliente (preavviso telefonico, consegna con sponda idraulica, consegna al piano, zona ztl e centri storici)</t>
  </si>
  <si>
    <t>INDICARE GIORNI E ORARI PER LA CONSEGNA</t>
  </si>
  <si>
    <t>FORMATI PASTA              (confezioni da 500g)</t>
  </si>
  <si>
    <t>FORMATI PASTA               (confezioni da 500g)</t>
  </si>
  <si>
    <t>FORMATI PASTA            (confezioni da 500g)</t>
  </si>
  <si>
    <t>Miglio</t>
  </si>
  <si>
    <t>non disponibile</t>
  </si>
  <si>
    <t>INTESTAZIONE PER LA FATTURA E CODICE UNIVOCO       (compilare solo se si desidera fattura)</t>
  </si>
  <si>
    <r>
      <t>Ebano***</t>
    </r>
    <r>
      <rPr>
        <i/>
        <sz val="9"/>
        <color theme="1" tint="0.249977111117893"/>
        <rFont val="Calibri"/>
        <family val="2"/>
        <scheme val="minor"/>
      </rPr>
      <t>(medio nero aromatico)</t>
    </r>
  </si>
  <si>
    <t>F.Orzo mondo</t>
  </si>
  <si>
    <t>TELEFONO E MAIL</t>
  </si>
  <si>
    <t>Polenta di riso Maratelli</t>
  </si>
  <si>
    <t xml:space="preserve">Miscela di cereali </t>
  </si>
  <si>
    <r>
      <t>Orzo Mondo tostato</t>
    </r>
    <r>
      <rPr>
        <i/>
        <sz val="10"/>
        <color theme="1" tint="0.249977111117893"/>
        <rFont val="Calibri"/>
        <family val="2"/>
        <scheme val="minor"/>
      </rPr>
      <t>(uso caffè)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</si>
</sst>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</font>
    <font>
      <i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Protection="1">
      <protection locked="0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7" fillId="0" borderId="16" xfId="0" applyNumberFormat="1" applyFont="1" applyBorder="1" applyAlignment="1" applyProtection="1">
      <alignment horizontal="left" vertical="center"/>
      <protection locked="0"/>
    </xf>
    <xf numFmtId="1" fontId="7" fillId="0" borderId="17" xfId="0" applyNumberFormat="1" applyFont="1" applyBorder="1" applyAlignment="1" applyProtection="1">
      <alignment horizontal="left" vertical="center"/>
      <protection locked="0"/>
    </xf>
    <xf numFmtId="1" fontId="7" fillId="0" borderId="18" xfId="0" applyNumberFormat="1" applyFont="1" applyBorder="1" applyAlignment="1" applyProtection="1">
      <alignment horizontal="left" vertical="center"/>
      <protection locked="0"/>
    </xf>
    <xf numFmtId="1" fontId="7" fillId="0" borderId="19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7" fillId="0" borderId="9" xfId="0" applyNumberFormat="1" applyFont="1" applyBorder="1" applyAlignment="1" applyProtection="1">
      <alignment horizontal="left" vertical="center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20" xfId="0" applyNumberFormat="1" applyFont="1" applyBorder="1" applyAlignment="1" applyProtection="1">
      <alignment horizontal="left" vertical="center"/>
      <protection locked="0"/>
    </xf>
    <xf numFmtId="1" fontId="7" fillId="0" borderId="21" xfId="0" applyNumberFormat="1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25" workbookViewId="0">
      <selection activeCell="A37" sqref="A37:XFD37"/>
    </sheetView>
  </sheetViews>
  <sheetFormatPr defaultColWidth="8.7109375" defaultRowHeight="15" x14ac:dyDescent="0.25"/>
  <cols>
    <col min="1" max="1" width="26.85546875" style="1" customWidth="1"/>
    <col min="2" max="4" width="8.7109375" style="1"/>
    <col min="5" max="5" width="8.42578125" style="1" customWidth="1"/>
    <col min="6" max="8" width="8.7109375" style="1"/>
    <col min="9" max="9" width="26.140625" style="1" customWidth="1"/>
    <col min="10" max="12" width="8.7109375" style="1"/>
    <col min="13" max="13" width="5.7109375" style="1" customWidth="1"/>
    <col min="14" max="14" width="9.85546875" style="1" customWidth="1"/>
    <col min="15" max="15" width="19.85546875" style="1" customWidth="1"/>
    <col min="16" max="16" width="20.42578125" style="1" customWidth="1"/>
    <col min="17" max="17" width="3.85546875" style="1" customWidth="1"/>
    <col min="18" max="16384" width="8.7109375" style="1"/>
  </cols>
  <sheetData>
    <row r="1" spans="1:8" ht="18" customHeight="1" x14ac:dyDescent="0.25">
      <c r="A1" s="46" t="s">
        <v>0</v>
      </c>
      <c r="B1" s="83"/>
      <c r="C1" s="84"/>
      <c r="D1" s="84"/>
      <c r="E1" s="84"/>
      <c r="F1" s="84"/>
      <c r="G1" s="84"/>
      <c r="H1" s="85"/>
    </row>
    <row r="2" spans="1:8" ht="12.6" customHeight="1" x14ac:dyDescent="0.25">
      <c r="A2" s="46" t="s">
        <v>83</v>
      </c>
      <c r="B2" s="86"/>
      <c r="C2" s="87"/>
      <c r="D2" s="87"/>
      <c r="E2" s="87"/>
      <c r="F2" s="87"/>
      <c r="G2" s="87"/>
      <c r="H2" s="88"/>
    </row>
    <row r="3" spans="1:8" ht="18.95" customHeight="1" x14ac:dyDescent="0.25">
      <c r="A3" s="46" t="s">
        <v>1</v>
      </c>
      <c r="B3" s="83"/>
      <c r="C3" s="84"/>
      <c r="D3" s="84"/>
      <c r="E3" s="84"/>
      <c r="F3" s="84"/>
      <c r="G3" s="84"/>
      <c r="H3" s="85"/>
    </row>
    <row r="4" spans="1:8" ht="38.450000000000003" customHeight="1" x14ac:dyDescent="0.25">
      <c r="A4" s="52" t="s">
        <v>80</v>
      </c>
      <c r="B4" s="83"/>
      <c r="C4" s="84"/>
      <c r="D4" s="84"/>
      <c r="E4" s="84"/>
      <c r="F4" s="84"/>
      <c r="G4" s="84"/>
      <c r="H4" s="85"/>
    </row>
    <row r="5" spans="1:8" ht="24" customHeight="1" x14ac:dyDescent="0.25">
      <c r="A5" s="46" t="s">
        <v>74</v>
      </c>
      <c r="B5" s="83"/>
      <c r="C5" s="84"/>
      <c r="D5" s="84"/>
      <c r="E5" s="84"/>
      <c r="F5" s="84"/>
      <c r="G5" s="84"/>
      <c r="H5" s="85"/>
    </row>
    <row r="6" spans="1:8" ht="39" customHeight="1" x14ac:dyDescent="0.25">
      <c r="A6" s="78" t="s">
        <v>73</v>
      </c>
      <c r="B6" s="79"/>
      <c r="C6" s="79"/>
      <c r="D6" s="79"/>
      <c r="E6" s="79"/>
      <c r="F6" s="79"/>
      <c r="G6" s="79"/>
      <c r="H6" s="80"/>
    </row>
    <row r="7" spans="1:8" ht="12.75" customHeight="1" x14ac:dyDescent="0.25"/>
    <row r="8" spans="1:8" ht="18" customHeight="1" x14ac:dyDescent="0.35">
      <c r="A8" s="58" t="s">
        <v>2</v>
      </c>
      <c r="B8" s="59" t="s">
        <v>3</v>
      </c>
      <c r="C8" s="59"/>
      <c r="D8" s="61" t="s">
        <v>4</v>
      </c>
      <c r="E8" s="61"/>
      <c r="F8" s="8"/>
      <c r="G8" s="8"/>
      <c r="H8" s="8"/>
    </row>
    <row r="9" spans="1:8" ht="18.600000000000001" customHeight="1" x14ac:dyDescent="0.35">
      <c r="A9" s="58"/>
      <c r="B9" s="60">
        <f>SUM(B39,B63,B83,B133,G133)</f>
        <v>0</v>
      </c>
      <c r="C9" s="61"/>
      <c r="D9" s="89">
        <f>SUM(D39,D63,D83,D133,H133)</f>
        <v>0</v>
      </c>
      <c r="E9" s="89"/>
      <c r="F9" s="8"/>
      <c r="G9" s="8"/>
      <c r="H9" s="8"/>
    </row>
    <row r="10" spans="1:8" ht="15" customHeight="1" x14ac:dyDescent="0.25">
      <c r="A10" s="5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8"/>
      <c r="H10" s="8"/>
    </row>
    <row r="11" spans="1:8" ht="12.95" customHeight="1" x14ac:dyDescent="0.25">
      <c r="A11" s="58"/>
      <c r="B11" s="10">
        <f>SUM(C127:C130)</f>
        <v>0</v>
      </c>
      <c r="C11" s="10">
        <f>SUM(B45:B51,B89:B97,F89:F97,B101:B108,F101:F104,B112:B113,B69:B80,B117:B117,B121:B124)</f>
        <v>0</v>
      </c>
      <c r="D11" s="10">
        <f>SUM(B15:D20,B55:B60)</f>
        <v>0</v>
      </c>
      <c r="E11" s="10">
        <f>SUM(B24:D28,E45:E49,E69:E80)</f>
        <v>0</v>
      </c>
      <c r="F11" s="10">
        <f>SUM(B32:D36)</f>
        <v>0</v>
      </c>
      <c r="G11" s="8"/>
      <c r="H11" s="8"/>
    </row>
    <row r="12" spans="1:8" ht="9.6" customHeight="1" x14ac:dyDescent="0.25">
      <c r="A12" s="8"/>
      <c r="B12" s="8"/>
      <c r="C12" s="8"/>
      <c r="D12" s="8"/>
      <c r="E12" s="8"/>
      <c r="F12" s="8"/>
      <c r="G12" s="8"/>
      <c r="H12" s="8"/>
    </row>
    <row r="13" spans="1:8" ht="14.45" customHeight="1" x14ac:dyDescent="0.25">
      <c r="A13" s="73" t="s">
        <v>11</v>
      </c>
      <c r="B13" s="64" t="s">
        <v>12</v>
      </c>
      <c r="C13" s="65"/>
      <c r="D13" s="66"/>
      <c r="E13" s="71" t="s">
        <v>13</v>
      </c>
      <c r="F13" s="62" t="s">
        <v>14</v>
      </c>
      <c r="G13" s="8"/>
      <c r="H13" s="8"/>
    </row>
    <row r="14" spans="1:8" x14ac:dyDescent="0.25">
      <c r="A14" s="74"/>
      <c r="B14" s="11" t="s">
        <v>15</v>
      </c>
      <c r="C14" s="12" t="s">
        <v>16</v>
      </c>
      <c r="D14" s="13" t="s">
        <v>17</v>
      </c>
      <c r="E14" s="72"/>
      <c r="F14" s="63"/>
      <c r="G14" s="8"/>
      <c r="H14" s="8"/>
    </row>
    <row r="15" spans="1:8" x14ac:dyDescent="0.25">
      <c r="A15" s="14" t="s">
        <v>18</v>
      </c>
      <c r="B15" s="35"/>
      <c r="C15" s="35"/>
      <c r="D15" s="35"/>
      <c r="E15" s="41">
        <v>3.5</v>
      </c>
      <c r="F15" s="2">
        <f>SUM(B15:D15)*E15</f>
        <v>0</v>
      </c>
      <c r="G15" s="8"/>
      <c r="H15" s="8"/>
    </row>
    <row r="16" spans="1:8" x14ac:dyDescent="0.25">
      <c r="A16" s="15" t="s">
        <v>19</v>
      </c>
      <c r="B16" s="35"/>
      <c r="C16" s="35"/>
      <c r="D16" s="35"/>
      <c r="E16" s="42">
        <v>3.6</v>
      </c>
      <c r="F16" s="3">
        <f t="shared" ref="F16:F20" si="0">SUM(B16:D16)*E16</f>
        <v>0</v>
      </c>
      <c r="G16" s="8"/>
      <c r="H16" s="8"/>
    </row>
    <row r="17" spans="1:8" x14ac:dyDescent="0.25">
      <c r="A17" s="15" t="s">
        <v>65</v>
      </c>
      <c r="B17" s="35"/>
      <c r="C17" s="35"/>
      <c r="D17" s="35"/>
      <c r="E17" s="43">
        <v>3</v>
      </c>
      <c r="F17" s="3">
        <f t="shared" si="0"/>
        <v>0</v>
      </c>
      <c r="G17" s="8"/>
      <c r="H17" s="8"/>
    </row>
    <row r="18" spans="1:8" x14ac:dyDescent="0.25">
      <c r="A18" s="15" t="s">
        <v>20</v>
      </c>
      <c r="B18" s="35"/>
      <c r="C18" s="35"/>
      <c r="D18" s="35"/>
      <c r="E18" s="42">
        <v>3.5</v>
      </c>
      <c r="F18" s="3">
        <f t="shared" si="0"/>
        <v>0</v>
      </c>
      <c r="G18" s="8"/>
      <c r="H18" s="8"/>
    </row>
    <row r="19" spans="1:8" x14ac:dyDescent="0.25">
      <c r="A19" s="15" t="s">
        <v>21</v>
      </c>
      <c r="B19" s="35"/>
      <c r="C19" s="35"/>
      <c r="D19" s="35"/>
      <c r="E19" s="42">
        <v>3.4</v>
      </c>
      <c r="F19" s="3">
        <f t="shared" si="0"/>
        <v>0</v>
      </c>
      <c r="G19" s="8"/>
      <c r="H19" s="8"/>
    </row>
    <row r="20" spans="1:8" ht="20.25" customHeight="1" x14ac:dyDescent="0.25">
      <c r="A20" s="15" t="s">
        <v>81</v>
      </c>
      <c r="B20" s="51" t="s">
        <v>79</v>
      </c>
      <c r="C20" s="35"/>
      <c r="D20" s="35"/>
      <c r="E20" s="42">
        <v>4</v>
      </c>
      <c r="F20" s="3">
        <f t="shared" si="0"/>
        <v>0</v>
      </c>
      <c r="G20" s="8"/>
      <c r="H20" s="8"/>
    </row>
    <row r="21" spans="1:8" ht="8.25" customHeight="1" x14ac:dyDescent="0.25">
      <c r="A21" s="53" t="s">
        <v>66</v>
      </c>
      <c r="B21" s="53"/>
      <c r="C21" s="53"/>
      <c r="D21" s="53"/>
      <c r="E21" s="53"/>
      <c r="F21" s="53"/>
      <c r="G21" s="53"/>
      <c r="H21" s="8"/>
    </row>
    <row r="22" spans="1:8" x14ac:dyDescent="0.25">
      <c r="A22" s="73" t="s">
        <v>11</v>
      </c>
      <c r="B22" s="64" t="s">
        <v>22</v>
      </c>
      <c r="C22" s="65"/>
      <c r="D22" s="66"/>
      <c r="E22" s="71" t="s">
        <v>13</v>
      </c>
      <c r="F22" s="62" t="s">
        <v>14</v>
      </c>
      <c r="G22" s="8"/>
      <c r="H22" s="8"/>
    </row>
    <row r="23" spans="1:8" x14ac:dyDescent="0.25">
      <c r="A23" s="74"/>
      <c r="B23" s="11" t="s">
        <v>15</v>
      </c>
      <c r="C23" s="12" t="s">
        <v>16</v>
      </c>
      <c r="D23" s="13" t="s">
        <v>17</v>
      </c>
      <c r="E23" s="72"/>
      <c r="F23" s="63"/>
      <c r="G23" s="8"/>
      <c r="H23" s="8"/>
    </row>
    <row r="24" spans="1:8" x14ac:dyDescent="0.25">
      <c r="A24" s="14" t="s">
        <v>18</v>
      </c>
      <c r="B24" s="35"/>
      <c r="C24" s="35"/>
      <c r="D24" s="35"/>
      <c r="E24" s="41">
        <v>16</v>
      </c>
      <c r="F24" s="2">
        <f>SUM(B24:D24)*E24</f>
        <v>0</v>
      </c>
      <c r="G24" s="8"/>
      <c r="H24" s="8"/>
    </row>
    <row r="25" spans="1:8" x14ac:dyDescent="0.25">
      <c r="A25" s="15" t="s">
        <v>19</v>
      </c>
      <c r="B25" s="35"/>
      <c r="C25" s="35"/>
      <c r="D25" s="35"/>
      <c r="E25" s="42">
        <v>16.5</v>
      </c>
      <c r="F25" s="3">
        <f t="shared" ref="F25:F28" si="1">SUM(B25:D25)*E25</f>
        <v>0</v>
      </c>
      <c r="G25" s="8"/>
      <c r="H25" s="8"/>
    </row>
    <row r="26" spans="1:8" x14ac:dyDescent="0.25">
      <c r="A26" s="15" t="s">
        <v>65</v>
      </c>
      <c r="B26" s="35"/>
      <c r="C26" s="35"/>
      <c r="D26" s="35"/>
      <c r="E26" s="43">
        <v>13.5</v>
      </c>
      <c r="F26" s="3">
        <f t="shared" si="1"/>
        <v>0</v>
      </c>
      <c r="G26" s="8"/>
      <c r="H26" s="8"/>
    </row>
    <row r="27" spans="1:8" x14ac:dyDescent="0.25">
      <c r="A27" s="15" t="s">
        <v>20</v>
      </c>
      <c r="B27" s="35"/>
      <c r="C27" s="35"/>
      <c r="D27" s="35"/>
      <c r="E27" s="42">
        <v>16</v>
      </c>
      <c r="F27" s="3">
        <f t="shared" si="1"/>
        <v>0</v>
      </c>
      <c r="G27" s="8"/>
      <c r="H27" s="8"/>
    </row>
    <row r="28" spans="1:8" x14ac:dyDescent="0.25">
      <c r="A28" s="15" t="s">
        <v>21</v>
      </c>
      <c r="B28" s="35"/>
      <c r="C28" s="35"/>
      <c r="D28" s="35"/>
      <c r="E28" s="42">
        <v>15.5</v>
      </c>
      <c r="F28" s="3">
        <f t="shared" si="1"/>
        <v>0</v>
      </c>
      <c r="G28" s="8"/>
      <c r="H28" s="8"/>
    </row>
    <row r="29" spans="1:8" ht="8.25" customHeight="1" x14ac:dyDescent="0.25">
      <c r="A29" s="53" t="s">
        <v>66</v>
      </c>
      <c r="B29" s="53"/>
      <c r="C29" s="53"/>
      <c r="D29" s="53"/>
      <c r="E29" s="53"/>
      <c r="F29" s="53"/>
      <c r="G29" s="53"/>
      <c r="H29" s="8"/>
    </row>
    <row r="30" spans="1:8" x14ac:dyDescent="0.25">
      <c r="A30" s="73" t="s">
        <v>11</v>
      </c>
      <c r="B30" s="64" t="s">
        <v>23</v>
      </c>
      <c r="C30" s="65"/>
      <c r="D30" s="66"/>
      <c r="E30" s="71" t="s">
        <v>13</v>
      </c>
      <c r="F30" s="62" t="s">
        <v>14</v>
      </c>
      <c r="G30" s="8"/>
      <c r="H30" s="8"/>
    </row>
    <row r="31" spans="1:8" x14ac:dyDescent="0.25">
      <c r="A31" s="74"/>
      <c r="B31" s="11" t="s">
        <v>15</v>
      </c>
      <c r="C31" s="12" t="s">
        <v>16</v>
      </c>
      <c r="D31" s="13" t="s">
        <v>17</v>
      </c>
      <c r="E31" s="72"/>
      <c r="F31" s="63"/>
      <c r="G31" s="8"/>
      <c r="H31" s="8"/>
    </row>
    <row r="32" spans="1:8" x14ac:dyDescent="0.25">
      <c r="A32" s="14" t="s">
        <v>18</v>
      </c>
      <c r="B32" s="35"/>
      <c r="C32" s="35"/>
      <c r="D32" s="35"/>
      <c r="E32" s="41">
        <v>75</v>
      </c>
      <c r="F32" s="2">
        <f>SUM(B32:D32)*E32</f>
        <v>0</v>
      </c>
      <c r="G32" s="8"/>
      <c r="H32" s="8"/>
    </row>
    <row r="33" spans="1:8" x14ac:dyDescent="0.25">
      <c r="A33" s="15" t="s">
        <v>19</v>
      </c>
      <c r="B33" s="35"/>
      <c r="C33" s="35"/>
      <c r="D33" s="35"/>
      <c r="E33" s="42">
        <v>77.5</v>
      </c>
      <c r="F33" s="3">
        <f t="shared" ref="F33:F36" si="2">SUM(B33:D33)*E33</f>
        <v>0</v>
      </c>
      <c r="G33" s="8"/>
      <c r="H33" s="8"/>
    </row>
    <row r="34" spans="1:8" x14ac:dyDescent="0.25">
      <c r="A34" s="15" t="s">
        <v>65</v>
      </c>
      <c r="B34" s="35"/>
      <c r="C34" s="35"/>
      <c r="D34" s="35"/>
      <c r="E34" s="42">
        <v>62.5</v>
      </c>
      <c r="F34" s="3">
        <f t="shared" si="2"/>
        <v>0</v>
      </c>
      <c r="G34" s="8"/>
      <c r="H34" s="8"/>
    </row>
    <row r="35" spans="1:8" x14ac:dyDescent="0.25">
      <c r="A35" s="15" t="s">
        <v>20</v>
      </c>
      <c r="B35" s="35"/>
      <c r="C35" s="35"/>
      <c r="D35" s="35"/>
      <c r="E35" s="42">
        <v>75</v>
      </c>
      <c r="F35" s="3">
        <f t="shared" si="2"/>
        <v>0</v>
      </c>
      <c r="G35" s="8"/>
      <c r="H35" s="8"/>
    </row>
    <row r="36" spans="1:8" x14ac:dyDescent="0.25">
      <c r="A36" s="15" t="s">
        <v>21</v>
      </c>
      <c r="B36" s="35"/>
      <c r="C36" s="35"/>
      <c r="D36" s="35"/>
      <c r="E36" s="42">
        <v>72.5</v>
      </c>
      <c r="F36" s="3">
        <f t="shared" si="2"/>
        <v>0</v>
      </c>
      <c r="G36" s="8"/>
      <c r="H36" s="8"/>
    </row>
    <row r="37" spans="1:8" ht="12" customHeight="1" x14ac:dyDescent="0.25">
      <c r="A37" s="8"/>
      <c r="B37" s="8"/>
      <c r="C37" s="8"/>
      <c r="D37" s="8"/>
      <c r="E37" s="8"/>
      <c r="F37" s="8"/>
      <c r="G37" s="8"/>
      <c r="H37" s="8"/>
    </row>
    <row r="38" spans="1:8" ht="15.75" customHeight="1" x14ac:dyDescent="0.35">
      <c r="A38" s="58" t="s">
        <v>24</v>
      </c>
      <c r="B38" s="59" t="s">
        <v>3</v>
      </c>
      <c r="C38" s="59"/>
      <c r="D38" s="61" t="s">
        <v>4</v>
      </c>
      <c r="E38" s="61"/>
      <c r="F38" s="8"/>
      <c r="G38" s="8"/>
      <c r="H38" s="8"/>
    </row>
    <row r="39" spans="1:8" ht="18" customHeight="1" x14ac:dyDescent="0.35">
      <c r="A39" s="58"/>
      <c r="B39" s="60">
        <f>SUM(F15:F20)+SUM(F24:F28)+SUM(F32:F36)</f>
        <v>0</v>
      </c>
      <c r="C39" s="61"/>
      <c r="D39" s="60">
        <f>SUM(B15:D20)+(SUM(B24:D28)*5)+SUM(B32:D36)*25</f>
        <v>0</v>
      </c>
      <c r="E39" s="60"/>
      <c r="F39" s="8"/>
      <c r="G39" s="8"/>
      <c r="H39" s="8"/>
    </row>
    <row r="40" spans="1:8" ht="14.45" customHeight="1" x14ac:dyDescent="0.25">
      <c r="A40" s="77" t="s">
        <v>66</v>
      </c>
      <c r="B40" s="77"/>
      <c r="C40" s="77"/>
      <c r="D40" s="77"/>
      <c r="E40" s="77"/>
      <c r="F40" s="77"/>
      <c r="G40" s="77"/>
      <c r="H40" s="18"/>
    </row>
    <row r="41" spans="1:8" ht="14.45" customHeight="1" x14ac:dyDescent="0.25">
      <c r="A41" s="18"/>
      <c r="B41" s="18"/>
      <c r="C41" s="18"/>
      <c r="D41" s="18"/>
      <c r="E41" s="18"/>
      <c r="F41" s="18"/>
      <c r="G41" s="18"/>
      <c r="H41" s="18"/>
    </row>
    <row r="42" spans="1:8" x14ac:dyDescent="0.25">
      <c r="A42" s="73" t="s">
        <v>25</v>
      </c>
      <c r="B42" s="75" t="s">
        <v>26</v>
      </c>
      <c r="C42" s="71" t="s">
        <v>13</v>
      </c>
      <c r="D42" s="62" t="s">
        <v>14</v>
      </c>
      <c r="E42" s="75" t="s">
        <v>27</v>
      </c>
      <c r="F42" s="71" t="s">
        <v>13</v>
      </c>
      <c r="G42" s="62" t="s">
        <v>14</v>
      </c>
      <c r="H42" s="8"/>
    </row>
    <row r="43" spans="1:8" x14ac:dyDescent="0.25">
      <c r="A43" s="74"/>
      <c r="B43" s="76"/>
      <c r="C43" s="72"/>
      <c r="D43" s="63"/>
      <c r="E43" s="76"/>
      <c r="F43" s="72"/>
      <c r="G43" s="63"/>
      <c r="H43" s="8"/>
    </row>
    <row r="44" spans="1:8" x14ac:dyDescent="0.25">
      <c r="A44" s="15" t="s">
        <v>67</v>
      </c>
      <c r="B44" s="37"/>
      <c r="C44" s="42">
        <v>1.7</v>
      </c>
      <c r="D44" s="3">
        <f t="shared" ref="D44" si="3">B44*C44</f>
        <v>0</v>
      </c>
      <c r="E44" s="35"/>
      <c r="F44" s="42">
        <v>14.5</v>
      </c>
      <c r="G44" s="3">
        <f>E44*F44</f>
        <v>0</v>
      </c>
      <c r="H44" s="17"/>
    </row>
    <row r="45" spans="1:8" x14ac:dyDescent="0.25">
      <c r="A45" s="15" t="s">
        <v>28</v>
      </c>
      <c r="B45" s="37"/>
      <c r="C45" s="42">
        <v>1.7</v>
      </c>
      <c r="D45" s="3">
        <f>B45*C45</f>
        <v>0</v>
      </c>
      <c r="E45" s="35"/>
      <c r="F45" s="42">
        <v>14.5</v>
      </c>
      <c r="G45" s="3">
        <f>E45*F45</f>
        <v>0</v>
      </c>
      <c r="H45" s="8"/>
    </row>
    <row r="46" spans="1:8" x14ac:dyDescent="0.25">
      <c r="A46" s="15"/>
      <c r="B46" s="35"/>
      <c r="C46" s="42"/>
      <c r="D46" s="3"/>
      <c r="E46" s="35"/>
      <c r="F46" s="42"/>
      <c r="G46" s="3"/>
      <c r="H46" s="8"/>
    </row>
    <row r="47" spans="1:8" x14ac:dyDescent="0.25">
      <c r="A47" s="15" t="s">
        <v>29</v>
      </c>
      <c r="B47" s="35"/>
      <c r="C47" s="42">
        <v>1.8</v>
      </c>
      <c r="D47" s="3">
        <f t="shared" ref="D47:D51" si="4">B47*C47</f>
        <v>0</v>
      </c>
      <c r="E47" s="35"/>
      <c r="F47" s="42">
        <v>15.5</v>
      </c>
      <c r="G47" s="3">
        <f t="shared" ref="G47:G48" si="5">E47*F47</f>
        <v>0</v>
      </c>
      <c r="H47" s="8"/>
    </row>
    <row r="48" spans="1:8" x14ac:dyDescent="0.25">
      <c r="A48" s="15" t="s">
        <v>78</v>
      </c>
      <c r="B48" s="35"/>
      <c r="C48" s="42">
        <v>2.6</v>
      </c>
      <c r="D48" s="3">
        <f t="shared" si="4"/>
        <v>0</v>
      </c>
      <c r="E48" s="35"/>
      <c r="F48" s="42">
        <v>24</v>
      </c>
      <c r="G48" s="3">
        <f t="shared" si="5"/>
        <v>0</v>
      </c>
      <c r="H48" s="8"/>
    </row>
    <row r="49" spans="1:9" x14ac:dyDescent="0.25">
      <c r="A49" s="15" t="s">
        <v>85</v>
      </c>
      <c r="B49" s="35"/>
      <c r="C49" s="42">
        <v>2.5</v>
      </c>
      <c r="D49" s="3">
        <f>B49*C49</f>
        <v>0</v>
      </c>
      <c r="E49" s="36"/>
      <c r="F49" s="44">
        <v>22.5</v>
      </c>
      <c r="G49" s="4">
        <f>E49*F49</f>
        <v>0</v>
      </c>
      <c r="H49" s="17"/>
    </row>
    <row r="50" spans="1:9" x14ac:dyDescent="0.25">
      <c r="A50" s="15" t="s">
        <v>86</v>
      </c>
      <c r="B50" s="35"/>
      <c r="C50" s="42">
        <v>3</v>
      </c>
      <c r="D50" s="3">
        <f t="shared" si="4"/>
        <v>0</v>
      </c>
      <c r="E50" s="8"/>
      <c r="F50" s="8"/>
      <c r="G50" s="8"/>
      <c r="H50" s="8"/>
    </row>
    <row r="51" spans="1:9" x14ac:dyDescent="0.25">
      <c r="A51" s="16" t="s">
        <v>31</v>
      </c>
      <c r="B51" s="36"/>
      <c r="C51" s="44">
        <v>2.8</v>
      </c>
      <c r="D51" s="4">
        <f t="shared" si="4"/>
        <v>0</v>
      </c>
      <c r="E51" s="8"/>
      <c r="F51" s="8"/>
      <c r="G51" s="8"/>
      <c r="H51" s="8"/>
    </row>
    <row r="52" spans="1:9" x14ac:dyDescent="0.25">
      <c r="A52" s="19"/>
      <c r="B52" s="20"/>
      <c r="C52" s="21"/>
      <c r="D52" s="21"/>
      <c r="E52" s="8"/>
      <c r="F52" s="17"/>
      <c r="G52" s="17"/>
      <c r="H52" s="17"/>
    </row>
    <row r="53" spans="1:9" x14ac:dyDescent="0.25">
      <c r="A53" s="73" t="s">
        <v>25</v>
      </c>
      <c r="B53" s="75" t="s">
        <v>32</v>
      </c>
      <c r="C53" s="71" t="s">
        <v>13</v>
      </c>
      <c r="D53" s="62" t="s">
        <v>14</v>
      </c>
      <c r="E53" s="17"/>
      <c r="F53" s="17"/>
      <c r="G53" s="17"/>
      <c r="H53" s="17"/>
    </row>
    <row r="54" spans="1:9" x14ac:dyDescent="0.25">
      <c r="A54" s="74"/>
      <c r="B54" s="76"/>
      <c r="C54" s="72"/>
      <c r="D54" s="63"/>
      <c r="E54" s="17"/>
      <c r="F54" s="17"/>
      <c r="G54" s="17"/>
      <c r="H54" s="17"/>
    </row>
    <row r="55" spans="1:9" x14ac:dyDescent="0.25">
      <c r="A55" s="15" t="s">
        <v>67</v>
      </c>
      <c r="B55" s="35"/>
      <c r="C55" s="42">
        <v>3.2</v>
      </c>
      <c r="D55" s="3">
        <f t="shared" ref="D55:D60" si="6">B55*C55</f>
        <v>0</v>
      </c>
      <c r="E55" s="17"/>
      <c r="F55" s="22"/>
      <c r="G55" s="17"/>
      <c r="H55" s="17"/>
    </row>
    <row r="56" spans="1:9" x14ac:dyDescent="0.25">
      <c r="A56" s="15" t="s">
        <v>28</v>
      </c>
      <c r="B56" s="35"/>
      <c r="C56" s="42">
        <v>3.2</v>
      </c>
      <c r="D56" s="3">
        <f>B56*C56</f>
        <v>0</v>
      </c>
      <c r="E56" s="17"/>
      <c r="F56" s="17"/>
      <c r="G56" s="17"/>
      <c r="H56" s="17"/>
    </row>
    <row r="57" spans="1:9" x14ac:dyDescent="0.25">
      <c r="A57" s="15"/>
      <c r="B57" s="35"/>
      <c r="C57" s="42"/>
      <c r="D57" s="3"/>
      <c r="E57" s="17"/>
      <c r="F57" s="17"/>
      <c r="G57" s="17"/>
      <c r="H57" s="17"/>
      <c r="I57" s="5"/>
    </row>
    <row r="58" spans="1:9" x14ac:dyDescent="0.25">
      <c r="A58" s="15" t="s">
        <v>29</v>
      </c>
      <c r="B58" s="35"/>
      <c r="C58" s="42">
        <v>3.4</v>
      </c>
      <c r="D58" s="3">
        <f t="shared" si="6"/>
        <v>0</v>
      </c>
      <c r="E58" s="17"/>
      <c r="F58" s="17"/>
      <c r="G58" s="17"/>
      <c r="H58" s="17"/>
      <c r="I58" s="5"/>
    </row>
    <row r="59" spans="1:9" x14ac:dyDescent="0.25">
      <c r="A59" s="15" t="s">
        <v>78</v>
      </c>
      <c r="B59" s="35"/>
      <c r="C59" s="42">
        <v>5</v>
      </c>
      <c r="D59" s="3">
        <f t="shared" si="6"/>
        <v>0</v>
      </c>
      <c r="E59" s="17"/>
      <c r="F59" s="17"/>
      <c r="G59" s="17"/>
      <c r="H59" s="17"/>
      <c r="I59" s="5"/>
    </row>
    <row r="60" spans="1:9" x14ac:dyDescent="0.25">
      <c r="A60" s="23" t="s">
        <v>30</v>
      </c>
      <c r="B60" s="36"/>
      <c r="C60" s="44">
        <v>4.8</v>
      </c>
      <c r="D60" s="4">
        <f t="shared" si="6"/>
        <v>0</v>
      </c>
      <c r="E60" s="17"/>
      <c r="F60" s="17"/>
      <c r="G60" s="17"/>
      <c r="H60" s="17"/>
      <c r="I60" s="5"/>
    </row>
    <row r="61" spans="1:9" x14ac:dyDescent="0.25">
      <c r="A61" s="8"/>
      <c r="B61" s="8"/>
      <c r="C61" s="8"/>
      <c r="D61" s="8"/>
      <c r="E61" s="8"/>
      <c r="F61" s="8"/>
      <c r="G61" s="8"/>
      <c r="H61" s="8"/>
    </row>
    <row r="62" spans="1:9" ht="21" x14ac:dyDescent="0.35">
      <c r="A62" s="58" t="s">
        <v>33</v>
      </c>
      <c r="B62" s="59" t="s">
        <v>3</v>
      </c>
      <c r="C62" s="59"/>
      <c r="D62" s="61" t="s">
        <v>4</v>
      </c>
      <c r="E62" s="61"/>
      <c r="F62" s="8"/>
      <c r="G62" s="8"/>
      <c r="H62" s="8"/>
    </row>
    <row r="63" spans="1:9" ht="21" x14ac:dyDescent="0.35">
      <c r="A63" s="58"/>
      <c r="B63" s="60">
        <f>SUM(D55:D60,D44:D51,G44:G49)</f>
        <v>0</v>
      </c>
      <c r="C63" s="61"/>
      <c r="D63" s="60">
        <f>SUM(B55:B60)+(SUM(B44:B51)*0.5)+(SUM(E44:E49)*5)</f>
        <v>0</v>
      </c>
      <c r="E63" s="61"/>
      <c r="F63" s="8"/>
      <c r="G63" s="8"/>
      <c r="H63" s="8"/>
    </row>
    <row r="64" spans="1:9" ht="21" x14ac:dyDescent="0.35">
      <c r="A64" s="24"/>
      <c r="B64" s="25"/>
      <c r="C64" s="26"/>
      <c r="D64" s="25"/>
      <c r="E64" s="26"/>
      <c r="F64" s="8"/>
      <c r="G64" s="8"/>
      <c r="H64" s="8"/>
    </row>
    <row r="65" spans="1:11" ht="21" x14ac:dyDescent="0.35">
      <c r="A65" s="24"/>
      <c r="B65" s="25"/>
      <c r="C65" s="26"/>
      <c r="D65" s="25"/>
      <c r="E65" s="26"/>
      <c r="F65" s="8"/>
      <c r="G65" s="8"/>
      <c r="H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</row>
    <row r="67" spans="1:11" x14ac:dyDescent="0.25">
      <c r="A67" s="73" t="s">
        <v>34</v>
      </c>
      <c r="B67" s="75" t="s">
        <v>26</v>
      </c>
      <c r="C67" s="71" t="s">
        <v>13</v>
      </c>
      <c r="D67" s="62" t="s">
        <v>14</v>
      </c>
      <c r="E67" s="75" t="s">
        <v>27</v>
      </c>
      <c r="F67" s="71" t="s">
        <v>13</v>
      </c>
      <c r="G67" s="62" t="s">
        <v>14</v>
      </c>
      <c r="H67" s="8"/>
    </row>
    <row r="68" spans="1:11" x14ac:dyDescent="0.25">
      <c r="A68" s="74"/>
      <c r="B68" s="76"/>
      <c r="C68" s="72"/>
      <c r="D68" s="63"/>
      <c r="E68" s="76"/>
      <c r="F68" s="72"/>
      <c r="G68" s="63"/>
      <c r="H68" s="8"/>
    </row>
    <row r="69" spans="1:11" x14ac:dyDescent="0.25">
      <c r="A69" s="14" t="s">
        <v>35</v>
      </c>
      <c r="B69" s="34"/>
      <c r="C69" s="41">
        <v>1.2</v>
      </c>
      <c r="D69" s="2">
        <f>B69*C69</f>
        <v>0</v>
      </c>
      <c r="E69" s="34"/>
      <c r="F69" s="41">
        <v>9.5</v>
      </c>
      <c r="G69" s="2">
        <f>E69*F69</f>
        <v>0</v>
      </c>
      <c r="H69" s="8"/>
      <c r="J69" s="6"/>
      <c r="K69" s="6"/>
    </row>
    <row r="70" spans="1:11" x14ac:dyDescent="0.25">
      <c r="A70" s="15" t="s">
        <v>36</v>
      </c>
      <c r="B70" s="35"/>
      <c r="C70" s="42">
        <v>1.2</v>
      </c>
      <c r="D70" s="3">
        <f t="shared" ref="D70:D76" si="7">B70*C70</f>
        <v>0</v>
      </c>
      <c r="E70" s="35"/>
      <c r="F70" s="42">
        <v>9.5</v>
      </c>
      <c r="G70" s="3">
        <f t="shared" ref="G70:G76" si="8">E70*F70</f>
        <v>0</v>
      </c>
      <c r="H70" s="8"/>
      <c r="J70" s="6"/>
      <c r="K70" s="6"/>
    </row>
    <row r="71" spans="1:11" x14ac:dyDescent="0.25">
      <c r="A71" s="15" t="s">
        <v>37</v>
      </c>
      <c r="B71" s="35"/>
      <c r="C71" s="42">
        <v>1.2</v>
      </c>
      <c r="D71" s="3">
        <f t="shared" si="7"/>
        <v>0</v>
      </c>
      <c r="E71" s="35"/>
      <c r="F71" s="42">
        <v>9.5</v>
      </c>
      <c r="G71" s="3">
        <f t="shared" si="8"/>
        <v>0</v>
      </c>
      <c r="H71" s="8"/>
      <c r="J71" s="6"/>
      <c r="K71" s="6"/>
    </row>
    <row r="72" spans="1:11" x14ac:dyDescent="0.25">
      <c r="A72" s="15" t="s">
        <v>38</v>
      </c>
      <c r="B72" s="35"/>
      <c r="C72" s="42">
        <v>1.5</v>
      </c>
      <c r="D72" s="3">
        <f t="shared" si="7"/>
        <v>0</v>
      </c>
      <c r="E72" s="35"/>
      <c r="F72" s="42">
        <v>12.5</v>
      </c>
      <c r="G72" s="3">
        <f t="shared" si="8"/>
        <v>0</v>
      </c>
      <c r="H72" s="8"/>
      <c r="J72" s="6"/>
      <c r="K72" s="6"/>
    </row>
    <row r="73" spans="1:11" x14ac:dyDescent="0.25">
      <c r="A73" s="15" t="s">
        <v>39</v>
      </c>
      <c r="B73" s="35"/>
      <c r="C73" s="42">
        <v>2.1</v>
      </c>
      <c r="D73" s="3">
        <f t="shared" si="7"/>
        <v>0</v>
      </c>
      <c r="E73" s="35"/>
      <c r="F73" s="42">
        <v>18.5</v>
      </c>
      <c r="G73" s="3">
        <f t="shared" si="8"/>
        <v>0</v>
      </c>
      <c r="H73" s="8"/>
      <c r="J73" s="6"/>
      <c r="K73" s="6"/>
    </row>
    <row r="74" spans="1:11" x14ac:dyDescent="0.25">
      <c r="A74" s="15" t="s">
        <v>82</v>
      </c>
      <c r="B74" s="35"/>
      <c r="C74" s="42">
        <v>2.1</v>
      </c>
      <c r="D74" s="3">
        <f t="shared" si="7"/>
        <v>0</v>
      </c>
      <c r="E74" s="35"/>
      <c r="F74" s="42">
        <v>18.5</v>
      </c>
      <c r="G74" s="3">
        <f t="shared" si="8"/>
        <v>0</v>
      </c>
      <c r="H74" s="8"/>
      <c r="J74" s="6"/>
      <c r="K74" s="6"/>
    </row>
    <row r="75" spans="1:11" x14ac:dyDescent="0.25">
      <c r="A75" s="15" t="s">
        <v>40</v>
      </c>
      <c r="B75" s="35"/>
      <c r="C75" s="42">
        <v>2.2000000000000002</v>
      </c>
      <c r="D75" s="3">
        <f t="shared" si="7"/>
        <v>0</v>
      </c>
      <c r="E75" s="35"/>
      <c r="F75" s="42">
        <v>19.5</v>
      </c>
      <c r="G75" s="3">
        <f t="shared" si="8"/>
        <v>0</v>
      </c>
      <c r="H75" s="8"/>
      <c r="J75" s="6"/>
      <c r="K75" s="6"/>
    </row>
    <row r="76" spans="1:11" x14ac:dyDescent="0.25">
      <c r="A76" s="15" t="s">
        <v>41</v>
      </c>
      <c r="B76" s="35"/>
      <c r="C76" s="42">
        <v>2</v>
      </c>
      <c r="D76" s="3">
        <f t="shared" si="7"/>
        <v>0</v>
      </c>
      <c r="E76" s="35"/>
      <c r="F76" s="42">
        <v>17.5</v>
      </c>
      <c r="G76" s="3">
        <f t="shared" si="8"/>
        <v>0</v>
      </c>
      <c r="H76" s="8"/>
      <c r="J76" s="6"/>
      <c r="K76" s="6"/>
    </row>
    <row r="77" spans="1:11" x14ac:dyDescent="0.25">
      <c r="A77" s="15" t="s">
        <v>84</v>
      </c>
      <c r="B77" s="35"/>
      <c r="C77" s="42">
        <v>2</v>
      </c>
      <c r="D77" s="3">
        <f t="shared" ref="D77" si="9">B77*C77</f>
        <v>0</v>
      </c>
      <c r="E77" s="35"/>
      <c r="F77" s="42">
        <v>17.5</v>
      </c>
      <c r="G77" s="3">
        <f t="shared" ref="G77" si="10">E77*F77</f>
        <v>0</v>
      </c>
      <c r="H77" s="8"/>
      <c r="J77" s="6"/>
      <c r="K77" s="6"/>
    </row>
    <row r="78" spans="1:11" x14ac:dyDescent="0.25">
      <c r="A78" s="15" t="s">
        <v>42</v>
      </c>
      <c r="B78" s="35"/>
      <c r="C78" s="42">
        <v>2.2000000000000002</v>
      </c>
      <c r="D78" s="3">
        <f>B78*C78</f>
        <v>0</v>
      </c>
      <c r="E78" s="35"/>
      <c r="F78" s="42">
        <v>20</v>
      </c>
      <c r="G78" s="3">
        <f>E78*F78</f>
        <v>0</v>
      </c>
      <c r="H78" s="8"/>
      <c r="J78" s="6"/>
      <c r="K78" s="6"/>
    </row>
    <row r="79" spans="1:11" x14ac:dyDescent="0.25">
      <c r="A79" s="15" t="s">
        <v>69</v>
      </c>
      <c r="B79" s="35"/>
      <c r="C79" s="42">
        <v>1.5</v>
      </c>
      <c r="D79" s="3">
        <f t="shared" ref="D79:D80" si="11">B79*C79</f>
        <v>0</v>
      </c>
      <c r="E79" s="35"/>
      <c r="F79" s="42">
        <v>13</v>
      </c>
      <c r="G79" s="3">
        <f t="shared" ref="G79:G80" si="12">E79*F79</f>
        <v>0</v>
      </c>
      <c r="H79" s="8"/>
      <c r="J79" s="6"/>
      <c r="K79" s="6"/>
    </row>
    <row r="80" spans="1:11" x14ac:dyDescent="0.25">
      <c r="A80" s="15" t="s">
        <v>68</v>
      </c>
      <c r="B80" s="35"/>
      <c r="C80" s="42">
        <v>1.5</v>
      </c>
      <c r="D80" s="3">
        <f t="shared" si="11"/>
        <v>0</v>
      </c>
      <c r="E80" s="35"/>
      <c r="F80" s="42">
        <v>13</v>
      </c>
      <c r="G80" s="3">
        <f t="shared" si="12"/>
        <v>0</v>
      </c>
      <c r="H80" s="8"/>
      <c r="J80" s="6"/>
      <c r="K80" s="6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ht="21" x14ac:dyDescent="0.35">
      <c r="A82" s="58" t="s">
        <v>43</v>
      </c>
      <c r="B82" s="59" t="s">
        <v>3</v>
      </c>
      <c r="C82" s="59"/>
      <c r="D82" s="61" t="s">
        <v>4</v>
      </c>
      <c r="E82" s="61"/>
      <c r="F82" s="8"/>
      <c r="G82" s="8"/>
      <c r="H82" s="8"/>
    </row>
    <row r="83" spans="1:8" ht="21" x14ac:dyDescent="0.35">
      <c r="A83" s="58"/>
      <c r="B83" s="60">
        <f>SUM(G69:G80,D69:D80)</f>
        <v>0</v>
      </c>
      <c r="C83" s="61"/>
      <c r="D83" s="60">
        <f>(SUM(B69:B80)*0.5)+(SUM(E69:E80)*5)</f>
        <v>0</v>
      </c>
      <c r="E83" s="60"/>
      <c r="F83" s="8"/>
      <c r="G83" s="8"/>
      <c r="H83" s="8"/>
    </row>
    <row r="84" spans="1:8" x14ac:dyDescent="0.25">
      <c r="A84" s="8"/>
      <c r="B84" s="8"/>
      <c r="C84" s="8"/>
      <c r="D84" s="8"/>
      <c r="E84" s="8"/>
      <c r="F84" s="8"/>
      <c r="G84" s="8"/>
      <c r="H84" s="8"/>
    </row>
    <row r="85" spans="1:8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8"/>
      <c r="B86" s="8"/>
      <c r="C86" s="8"/>
      <c r="D86" s="8"/>
      <c r="E86" s="8"/>
      <c r="F86" s="8"/>
      <c r="G86" s="8"/>
      <c r="H86" s="8"/>
    </row>
    <row r="87" spans="1:8" x14ac:dyDescent="0.25">
      <c r="A87" s="62" t="s">
        <v>44</v>
      </c>
      <c r="B87" s="64" t="s">
        <v>45</v>
      </c>
      <c r="C87" s="65"/>
      <c r="D87" s="66"/>
      <c r="E87" s="8"/>
      <c r="F87" s="64" t="s">
        <v>46</v>
      </c>
      <c r="G87" s="65"/>
      <c r="H87" s="66"/>
    </row>
    <row r="88" spans="1:8" x14ac:dyDescent="0.25">
      <c r="A88" s="63"/>
      <c r="B88" s="47" t="s">
        <v>47</v>
      </c>
      <c r="C88" s="47" t="s">
        <v>13</v>
      </c>
      <c r="D88" s="48" t="s">
        <v>14</v>
      </c>
      <c r="E88" s="8"/>
      <c r="F88" s="47" t="s">
        <v>47</v>
      </c>
      <c r="G88" s="47" t="s">
        <v>13</v>
      </c>
      <c r="H88" s="48" t="s">
        <v>14</v>
      </c>
    </row>
    <row r="89" spans="1:8" x14ac:dyDescent="0.25">
      <c r="A89" s="14" t="s">
        <v>48</v>
      </c>
      <c r="B89" s="34"/>
      <c r="C89" s="41">
        <v>2</v>
      </c>
      <c r="D89" s="2">
        <f>B89*C89</f>
        <v>0</v>
      </c>
      <c r="E89" s="8"/>
      <c r="F89" s="34"/>
      <c r="G89" s="41">
        <v>2.1</v>
      </c>
      <c r="H89" s="2">
        <f>F89*G89</f>
        <v>0</v>
      </c>
    </row>
    <row r="90" spans="1:8" x14ac:dyDescent="0.25">
      <c r="A90" s="15" t="s">
        <v>49</v>
      </c>
      <c r="B90" s="35"/>
      <c r="C90" s="42">
        <v>2</v>
      </c>
      <c r="D90" s="3">
        <f t="shared" ref="D90:D96" si="13">B90*C90</f>
        <v>0</v>
      </c>
      <c r="E90" s="8"/>
      <c r="F90" s="35"/>
      <c r="G90" s="42">
        <v>2.1</v>
      </c>
      <c r="H90" s="3">
        <f t="shared" ref="H90:H96" si="14">F90*G90</f>
        <v>0</v>
      </c>
    </row>
    <row r="91" spans="1:8" x14ac:dyDescent="0.25">
      <c r="A91" s="15" t="s">
        <v>50</v>
      </c>
      <c r="B91" s="35"/>
      <c r="C91" s="42">
        <v>2</v>
      </c>
      <c r="D91" s="3">
        <f t="shared" si="13"/>
        <v>0</v>
      </c>
      <c r="E91" s="8"/>
      <c r="F91" s="35"/>
      <c r="G91" s="42">
        <v>2.1</v>
      </c>
      <c r="H91" s="3">
        <f t="shared" si="14"/>
        <v>0</v>
      </c>
    </row>
    <row r="92" spans="1:8" x14ac:dyDescent="0.25">
      <c r="A92" s="15" t="s">
        <v>51</v>
      </c>
      <c r="B92" s="35"/>
      <c r="C92" s="42">
        <v>2</v>
      </c>
      <c r="D92" s="3">
        <f t="shared" si="13"/>
        <v>0</v>
      </c>
      <c r="E92" s="8"/>
      <c r="F92" s="35"/>
      <c r="G92" s="42">
        <v>2.1</v>
      </c>
      <c r="H92" s="3">
        <f t="shared" si="14"/>
        <v>0</v>
      </c>
    </row>
    <row r="93" spans="1:8" x14ac:dyDescent="0.25">
      <c r="A93" s="15" t="s">
        <v>52</v>
      </c>
      <c r="B93" s="35"/>
      <c r="C93" s="42">
        <v>2</v>
      </c>
      <c r="D93" s="3">
        <f t="shared" si="13"/>
        <v>0</v>
      </c>
      <c r="E93" s="8"/>
      <c r="F93" s="35"/>
      <c r="G93" s="42">
        <v>2.1</v>
      </c>
      <c r="H93" s="3">
        <f t="shared" si="14"/>
        <v>0</v>
      </c>
    </row>
    <row r="94" spans="1:8" x14ac:dyDescent="0.25">
      <c r="A94" s="15" t="s">
        <v>53</v>
      </c>
      <c r="B94" s="35"/>
      <c r="C94" s="42">
        <v>2</v>
      </c>
      <c r="D94" s="3">
        <f t="shared" si="13"/>
        <v>0</v>
      </c>
      <c r="E94" s="8"/>
      <c r="F94" s="35"/>
      <c r="G94" s="42">
        <v>2.1</v>
      </c>
      <c r="H94" s="3">
        <f t="shared" si="14"/>
        <v>0</v>
      </c>
    </row>
    <row r="95" spans="1:8" x14ac:dyDescent="0.25">
      <c r="A95" s="15" t="s">
        <v>54</v>
      </c>
      <c r="B95" s="35"/>
      <c r="C95" s="42">
        <v>2</v>
      </c>
      <c r="D95" s="3">
        <f t="shared" si="13"/>
        <v>0</v>
      </c>
      <c r="E95" s="8"/>
      <c r="F95" s="35"/>
      <c r="G95" s="42">
        <v>2.1</v>
      </c>
      <c r="H95" s="3">
        <f t="shared" si="14"/>
        <v>0</v>
      </c>
    </row>
    <row r="96" spans="1:8" x14ac:dyDescent="0.25">
      <c r="A96" s="15" t="s">
        <v>55</v>
      </c>
      <c r="B96" s="35"/>
      <c r="C96" s="42">
        <v>2.2000000000000002</v>
      </c>
      <c r="D96" s="3">
        <f t="shared" si="13"/>
        <v>0</v>
      </c>
      <c r="E96" s="8"/>
      <c r="F96" s="35"/>
      <c r="G96" s="42">
        <v>2.2999999999999998</v>
      </c>
      <c r="H96" s="3">
        <f t="shared" si="14"/>
        <v>0</v>
      </c>
    </row>
    <row r="97" spans="1:8" x14ac:dyDescent="0.25">
      <c r="A97" s="16" t="s">
        <v>56</v>
      </c>
      <c r="B97" s="36"/>
      <c r="C97" s="44">
        <v>2.2000000000000002</v>
      </c>
      <c r="D97" s="4">
        <f>B97*C97</f>
        <v>0</v>
      </c>
      <c r="E97" s="8"/>
      <c r="F97" s="36"/>
      <c r="G97" s="44">
        <v>2.2999999999999998</v>
      </c>
      <c r="H97" s="4">
        <f>F97*G97</f>
        <v>0</v>
      </c>
    </row>
    <row r="98" spans="1:8" x14ac:dyDescent="0.25">
      <c r="A98" s="8"/>
      <c r="B98" s="8"/>
      <c r="C98" s="8"/>
      <c r="D98" s="8"/>
      <c r="E98" s="8"/>
      <c r="F98" s="8"/>
      <c r="G98" s="8"/>
      <c r="H98" s="8"/>
    </row>
    <row r="99" spans="1:8" x14ac:dyDescent="0.25">
      <c r="A99" s="62" t="s">
        <v>76</v>
      </c>
      <c r="B99" s="64" t="s">
        <v>57</v>
      </c>
      <c r="C99" s="65"/>
      <c r="D99" s="66"/>
      <c r="E99" s="8"/>
      <c r="F99" s="64" t="s">
        <v>58</v>
      </c>
      <c r="G99" s="65"/>
      <c r="H99" s="66"/>
    </row>
    <row r="100" spans="1:8" x14ac:dyDescent="0.25">
      <c r="A100" s="63"/>
      <c r="B100" s="47" t="s">
        <v>47</v>
      </c>
      <c r="C100" s="47" t="s">
        <v>13</v>
      </c>
      <c r="D100" s="48" t="s">
        <v>14</v>
      </c>
      <c r="E100" s="8"/>
      <c r="F100" s="47" t="s">
        <v>47</v>
      </c>
      <c r="G100" s="47" t="s">
        <v>13</v>
      </c>
      <c r="H100" s="48" t="s">
        <v>14</v>
      </c>
    </row>
    <row r="101" spans="1:8" x14ac:dyDescent="0.25">
      <c r="A101" s="14" t="s">
        <v>48</v>
      </c>
      <c r="B101" s="34"/>
      <c r="C101" s="41">
        <v>2.2000000000000002</v>
      </c>
      <c r="D101" s="2">
        <f t="shared" ref="D101:D108" si="15">B101*C101</f>
        <v>0</v>
      </c>
      <c r="E101" s="8"/>
      <c r="F101" s="34"/>
      <c r="G101" s="41">
        <v>2.2999999999999998</v>
      </c>
      <c r="H101" s="2">
        <f t="shared" ref="H101:H104" si="16">F101*G101</f>
        <v>0</v>
      </c>
    </row>
    <row r="102" spans="1:8" x14ac:dyDescent="0.25">
      <c r="A102" s="15" t="s">
        <v>49</v>
      </c>
      <c r="B102" s="35"/>
      <c r="C102" s="42">
        <v>2.2000000000000002</v>
      </c>
      <c r="D102" s="3">
        <f t="shared" si="15"/>
        <v>0</v>
      </c>
      <c r="E102" s="8"/>
      <c r="F102" s="35"/>
      <c r="G102" s="42">
        <v>2.2999999999999998</v>
      </c>
      <c r="H102" s="3">
        <f t="shared" si="16"/>
        <v>0</v>
      </c>
    </row>
    <row r="103" spans="1:8" x14ac:dyDescent="0.25">
      <c r="A103" s="15" t="s">
        <v>50</v>
      </c>
      <c r="B103" s="35"/>
      <c r="C103" s="42">
        <v>2.2000000000000002</v>
      </c>
      <c r="D103" s="3">
        <f t="shared" si="15"/>
        <v>0</v>
      </c>
      <c r="E103" s="8"/>
      <c r="F103" s="35"/>
      <c r="G103" s="42">
        <v>2.2999999999999998</v>
      </c>
      <c r="H103" s="3">
        <f t="shared" si="16"/>
        <v>0</v>
      </c>
    </row>
    <row r="104" spans="1:8" x14ac:dyDescent="0.25">
      <c r="A104" s="15" t="s">
        <v>51</v>
      </c>
      <c r="B104" s="35"/>
      <c r="C104" s="42">
        <v>2.2000000000000002</v>
      </c>
      <c r="D104" s="3">
        <f t="shared" si="15"/>
        <v>0</v>
      </c>
      <c r="E104" s="8"/>
      <c r="F104" s="36"/>
      <c r="G104" s="44">
        <v>2.2999999999999998</v>
      </c>
      <c r="H104" s="4">
        <f t="shared" si="16"/>
        <v>0</v>
      </c>
    </row>
    <row r="105" spans="1:8" x14ac:dyDescent="0.25">
      <c r="A105" s="15" t="s">
        <v>52</v>
      </c>
      <c r="B105" s="35"/>
      <c r="C105" s="42">
        <v>2.2000000000000002</v>
      </c>
      <c r="D105" s="3">
        <f t="shared" si="15"/>
        <v>0</v>
      </c>
      <c r="E105" s="8"/>
      <c r="F105" s="8"/>
      <c r="G105" s="8"/>
      <c r="H105" s="8"/>
    </row>
    <row r="106" spans="1:8" x14ac:dyDescent="0.25">
      <c r="A106" s="15" t="s">
        <v>54</v>
      </c>
      <c r="B106" s="35"/>
      <c r="C106" s="42">
        <v>2.2000000000000002</v>
      </c>
      <c r="D106" s="3">
        <f t="shared" si="15"/>
        <v>0</v>
      </c>
      <c r="E106" s="8"/>
      <c r="F106" s="8"/>
      <c r="G106" s="8"/>
      <c r="H106" s="8"/>
    </row>
    <row r="107" spans="1:8" x14ac:dyDescent="0.25">
      <c r="A107" s="15" t="s">
        <v>55</v>
      </c>
      <c r="B107" s="35"/>
      <c r="C107" s="42">
        <v>2.5</v>
      </c>
      <c r="D107" s="3">
        <f t="shared" si="15"/>
        <v>0</v>
      </c>
      <c r="E107" s="8"/>
      <c r="F107" s="8"/>
      <c r="G107" s="8"/>
      <c r="H107" s="8"/>
    </row>
    <row r="108" spans="1:8" x14ac:dyDescent="0.25">
      <c r="A108" s="16" t="s">
        <v>56</v>
      </c>
      <c r="B108" s="36"/>
      <c r="C108" s="44">
        <v>2.5</v>
      </c>
      <c r="D108" s="4">
        <f t="shared" si="15"/>
        <v>0</v>
      </c>
      <c r="E108" s="8"/>
      <c r="F108" s="17"/>
      <c r="G108" s="17"/>
      <c r="H108" s="17"/>
    </row>
    <row r="109" spans="1:8" x14ac:dyDescent="0.25">
      <c r="A109" s="8"/>
      <c r="B109" s="8"/>
      <c r="C109" s="8"/>
      <c r="D109" s="8"/>
      <c r="E109" s="8"/>
      <c r="F109" s="17"/>
      <c r="G109" s="17"/>
      <c r="H109" s="17"/>
    </row>
    <row r="110" spans="1:8" x14ac:dyDescent="0.25">
      <c r="A110" s="62" t="s">
        <v>77</v>
      </c>
      <c r="B110" s="64"/>
      <c r="C110" s="65"/>
      <c r="D110" s="66"/>
      <c r="E110" s="8"/>
      <c r="F110" s="17"/>
      <c r="G110" s="17"/>
      <c r="H110" s="17"/>
    </row>
    <row r="111" spans="1:8" ht="14.45" customHeight="1" x14ac:dyDescent="0.25">
      <c r="A111" s="63"/>
      <c r="B111" s="47" t="s">
        <v>47</v>
      </c>
      <c r="C111" s="47" t="s">
        <v>13</v>
      </c>
      <c r="D111" s="48" t="s">
        <v>14</v>
      </c>
      <c r="E111" s="8"/>
      <c r="F111" s="17"/>
      <c r="G111" s="17"/>
      <c r="H111" s="17"/>
    </row>
    <row r="112" spans="1:8" x14ac:dyDescent="0.25">
      <c r="A112" s="14"/>
      <c r="B112" s="34"/>
      <c r="C112" s="41"/>
      <c r="D112" s="2">
        <f t="shared" ref="D112:D113" si="17">B112*C112</f>
        <v>0</v>
      </c>
      <c r="E112" s="8"/>
      <c r="F112" s="17"/>
      <c r="G112" s="17"/>
      <c r="H112" s="17"/>
    </row>
    <row r="113" spans="1:8" x14ac:dyDescent="0.25">
      <c r="A113" s="16"/>
      <c r="B113" s="36"/>
      <c r="C113" s="44"/>
      <c r="D113" s="4">
        <f t="shared" si="17"/>
        <v>0</v>
      </c>
      <c r="E113" s="8"/>
      <c r="F113" s="17"/>
      <c r="G113" s="17"/>
      <c r="H113" s="17"/>
    </row>
    <row r="114" spans="1:8" x14ac:dyDescent="0.25">
      <c r="A114" s="8"/>
      <c r="B114" s="8"/>
      <c r="C114" s="8"/>
      <c r="D114" s="8"/>
      <c r="E114" s="8"/>
      <c r="F114" s="17"/>
      <c r="G114" s="17"/>
      <c r="H114" s="17"/>
    </row>
    <row r="115" spans="1:8" x14ac:dyDescent="0.25">
      <c r="A115" s="62" t="s">
        <v>75</v>
      </c>
      <c r="B115" s="64" t="s">
        <v>59</v>
      </c>
      <c r="C115" s="65"/>
      <c r="D115" s="66"/>
      <c r="E115" s="8"/>
      <c r="F115" s="17"/>
      <c r="G115" s="17"/>
      <c r="H115" s="17"/>
    </row>
    <row r="116" spans="1:8" ht="14.45" customHeight="1" x14ac:dyDescent="0.25">
      <c r="A116" s="63"/>
      <c r="B116" s="47" t="s">
        <v>47</v>
      </c>
      <c r="C116" s="47" t="s">
        <v>13</v>
      </c>
      <c r="D116" s="48" t="s">
        <v>14</v>
      </c>
      <c r="E116" s="8"/>
      <c r="F116" s="17"/>
      <c r="G116" s="17"/>
      <c r="H116" s="17"/>
    </row>
    <row r="117" spans="1:8" x14ac:dyDescent="0.25">
      <c r="A117" s="14" t="s">
        <v>49</v>
      </c>
      <c r="B117" s="34"/>
      <c r="C117" s="41">
        <v>2.1</v>
      </c>
      <c r="D117" s="2">
        <f t="shared" ref="D117" si="18">B117*C117</f>
        <v>0</v>
      </c>
      <c r="E117" s="8"/>
      <c r="F117" s="17"/>
      <c r="G117" s="17"/>
      <c r="H117" s="17"/>
    </row>
    <row r="118" spans="1:8" x14ac:dyDescent="0.25">
      <c r="A118" s="8"/>
      <c r="B118" s="8"/>
      <c r="C118" s="8"/>
      <c r="D118" s="8"/>
      <c r="E118" s="17"/>
      <c r="F118" s="17"/>
      <c r="G118" s="17"/>
      <c r="H118" s="17"/>
    </row>
    <row r="119" spans="1:8" x14ac:dyDescent="0.25">
      <c r="A119" s="62" t="s">
        <v>76</v>
      </c>
      <c r="B119" s="64" t="s">
        <v>60</v>
      </c>
      <c r="C119" s="65"/>
      <c r="D119" s="66"/>
      <c r="E119" s="17"/>
      <c r="F119" s="17"/>
      <c r="G119" s="17"/>
      <c r="H119" s="17"/>
    </row>
    <row r="120" spans="1:8" x14ac:dyDescent="0.25">
      <c r="A120" s="63"/>
      <c r="B120" s="47" t="s">
        <v>47</v>
      </c>
      <c r="C120" s="47" t="s">
        <v>13</v>
      </c>
      <c r="D120" s="48" t="s">
        <v>14</v>
      </c>
      <c r="E120" s="17"/>
      <c r="F120" s="17"/>
      <c r="G120" s="17"/>
      <c r="H120" s="17"/>
    </row>
    <row r="121" spans="1:8" x14ac:dyDescent="0.25">
      <c r="A121" s="14" t="s">
        <v>48</v>
      </c>
      <c r="B121" s="34"/>
      <c r="C121" s="41">
        <v>2.2000000000000002</v>
      </c>
      <c r="D121" s="2">
        <f t="shared" ref="D121:D124" si="19">B121*C121</f>
        <v>0</v>
      </c>
      <c r="E121" s="17"/>
      <c r="F121" s="17"/>
      <c r="G121" s="17"/>
      <c r="H121" s="17"/>
    </row>
    <row r="122" spans="1:8" x14ac:dyDescent="0.25">
      <c r="A122" s="15" t="s">
        <v>50</v>
      </c>
      <c r="B122" s="35"/>
      <c r="C122" s="42">
        <v>2.2000000000000002</v>
      </c>
      <c r="D122" s="3">
        <f t="shared" si="19"/>
        <v>0</v>
      </c>
      <c r="E122" s="17"/>
      <c r="F122" s="17"/>
      <c r="G122" s="17"/>
      <c r="H122" s="17"/>
    </row>
    <row r="123" spans="1:8" x14ac:dyDescent="0.25">
      <c r="A123" s="15" t="s">
        <v>55</v>
      </c>
      <c r="B123" s="35"/>
      <c r="C123" s="42">
        <v>2.5</v>
      </c>
      <c r="D123" s="3">
        <f t="shared" si="19"/>
        <v>0</v>
      </c>
      <c r="E123" s="17"/>
      <c r="F123" s="17"/>
      <c r="G123" s="17"/>
      <c r="H123" s="17"/>
    </row>
    <row r="124" spans="1:8" x14ac:dyDescent="0.25">
      <c r="A124" s="16" t="s">
        <v>56</v>
      </c>
      <c r="B124" s="36"/>
      <c r="C124" s="44">
        <v>2.5</v>
      </c>
      <c r="D124" s="4">
        <f t="shared" si="19"/>
        <v>0</v>
      </c>
      <c r="E124" s="17"/>
      <c r="F124" s="17"/>
      <c r="G124" s="17"/>
      <c r="H124" s="17"/>
    </row>
    <row r="125" spans="1:8" ht="14.45" customHeight="1" x14ac:dyDescent="0.25">
      <c r="A125" s="17"/>
      <c r="B125" s="17"/>
      <c r="C125" s="17"/>
      <c r="D125" s="17"/>
      <c r="E125" s="17"/>
      <c r="F125" s="17"/>
      <c r="G125" s="17"/>
      <c r="H125" s="17"/>
    </row>
    <row r="126" spans="1:8" x14ac:dyDescent="0.25">
      <c r="A126" s="81" t="s">
        <v>70</v>
      </c>
      <c r="B126" s="82"/>
      <c r="C126" s="49" t="s">
        <v>47</v>
      </c>
      <c r="D126" s="49" t="s">
        <v>13</v>
      </c>
      <c r="E126" s="50" t="s">
        <v>14</v>
      </c>
      <c r="F126" s="17"/>
      <c r="G126" s="17"/>
      <c r="H126" s="17"/>
    </row>
    <row r="127" spans="1:8" ht="15.6" customHeight="1" x14ac:dyDescent="0.25">
      <c r="A127" s="27" t="s">
        <v>62</v>
      </c>
      <c r="B127" s="28"/>
      <c r="C127" s="38"/>
      <c r="D127" s="45">
        <v>4</v>
      </c>
      <c r="E127" s="7">
        <f>C127*D127</f>
        <v>0</v>
      </c>
      <c r="F127" s="17"/>
      <c r="G127" s="17"/>
      <c r="H127" s="17"/>
    </row>
    <row r="128" spans="1:8" ht="15.6" customHeight="1" x14ac:dyDescent="0.25">
      <c r="A128" s="29" t="s">
        <v>63</v>
      </c>
      <c r="B128" s="30"/>
      <c r="C128" s="39"/>
      <c r="D128" s="42">
        <v>3.8</v>
      </c>
      <c r="E128" s="3">
        <f t="shared" ref="E128:E129" si="20">C128*D128</f>
        <v>0</v>
      </c>
      <c r="F128" s="17"/>
      <c r="G128" s="17"/>
      <c r="H128" s="17"/>
    </row>
    <row r="129" spans="1:8" ht="15.6" customHeight="1" x14ac:dyDescent="0.25">
      <c r="A129" s="69" t="s">
        <v>71</v>
      </c>
      <c r="B129" s="70"/>
      <c r="C129" s="39"/>
      <c r="D129" s="42">
        <v>3.8</v>
      </c>
      <c r="E129" s="3">
        <f t="shared" si="20"/>
        <v>0</v>
      </c>
      <c r="F129" s="17"/>
      <c r="G129" s="17"/>
      <c r="H129" s="17"/>
    </row>
    <row r="130" spans="1:8" ht="15.6" customHeight="1" x14ac:dyDescent="0.25">
      <c r="A130" s="67" t="s">
        <v>64</v>
      </c>
      <c r="B130" s="68"/>
      <c r="C130" s="40"/>
      <c r="D130" s="44">
        <v>4</v>
      </c>
      <c r="E130" s="4">
        <f>C130*D130</f>
        <v>0</v>
      </c>
      <c r="F130" s="17"/>
      <c r="G130" s="17"/>
      <c r="H130" s="17"/>
    </row>
    <row r="131" spans="1:8" ht="21" customHeight="1" x14ac:dyDescent="0.25">
      <c r="A131" s="17"/>
      <c r="B131" s="17"/>
      <c r="C131" s="17"/>
      <c r="D131" s="17"/>
      <c r="E131" s="17"/>
      <c r="F131" s="17"/>
      <c r="G131" s="17"/>
      <c r="H131" s="17"/>
    </row>
    <row r="132" spans="1:8" ht="18.95" customHeight="1" x14ac:dyDescent="0.35">
      <c r="A132" s="58" t="s">
        <v>61</v>
      </c>
      <c r="B132" s="59" t="s">
        <v>3</v>
      </c>
      <c r="C132" s="59"/>
      <c r="D132" s="31" t="s">
        <v>4</v>
      </c>
      <c r="E132" s="54" t="s">
        <v>72</v>
      </c>
      <c r="F132" s="55"/>
      <c r="G132" s="32" t="s">
        <v>3</v>
      </c>
      <c r="H132" s="31" t="s">
        <v>4</v>
      </c>
    </row>
    <row r="133" spans="1:8" ht="19.5" customHeight="1" x14ac:dyDescent="0.35">
      <c r="A133" s="58"/>
      <c r="B133" s="60">
        <f>SUM(D112:D113,H101:H104,D101:D108,D89:D97,H89:H97,D117:D117,D121:D124)</f>
        <v>0</v>
      </c>
      <c r="C133" s="61"/>
      <c r="D133" s="33">
        <f>SUM(B112:B113,F101:F104,B101:B108,B89:B97,F89:F97,B117:B117,B121:B124)*0.5</f>
        <v>0</v>
      </c>
      <c r="E133" s="56"/>
      <c r="F133" s="57"/>
      <c r="G133" s="33">
        <f>SUM(E127:E130)</f>
        <v>0</v>
      </c>
      <c r="H133" s="33">
        <f>SUM(C127:C130)*0.25</f>
        <v>0</v>
      </c>
    </row>
    <row r="134" spans="1:8" ht="15.6" customHeight="1" x14ac:dyDescent="0.25"/>
    <row r="135" spans="1:8" ht="14.45" customHeight="1" x14ac:dyDescent="0.25"/>
    <row r="136" spans="1:8" x14ac:dyDescent="0.25">
      <c r="F136"/>
    </row>
    <row r="137" spans="1:8" ht="43.5" customHeight="1" x14ac:dyDescent="0.25">
      <c r="F137"/>
    </row>
    <row r="138" spans="1:8" x14ac:dyDescent="0.25">
      <c r="F138"/>
    </row>
    <row r="139" spans="1:8" x14ac:dyDescent="0.25">
      <c r="F139"/>
    </row>
    <row r="140" spans="1:8" x14ac:dyDescent="0.25">
      <c r="F140"/>
    </row>
    <row r="141" spans="1:8" x14ac:dyDescent="0.25">
      <c r="F141"/>
    </row>
    <row r="142" spans="1:8" x14ac:dyDescent="0.25">
      <c r="F142"/>
    </row>
  </sheetData>
  <mergeCells count="79">
    <mergeCell ref="A6:H6"/>
    <mergeCell ref="A126:B126"/>
    <mergeCell ref="B1:H1"/>
    <mergeCell ref="B2:H2"/>
    <mergeCell ref="B3:H3"/>
    <mergeCell ref="B4:H4"/>
    <mergeCell ref="B5:H5"/>
    <mergeCell ref="A8:A9"/>
    <mergeCell ref="B8:C8"/>
    <mergeCell ref="D8:E8"/>
    <mergeCell ref="B9:C9"/>
    <mergeCell ref="D9:E9"/>
    <mergeCell ref="A10:A11"/>
    <mergeCell ref="A13:A14"/>
    <mergeCell ref="B13:D13"/>
    <mergeCell ref="E13:E14"/>
    <mergeCell ref="F13:F14"/>
    <mergeCell ref="A22:A23"/>
    <mergeCell ref="B22:D22"/>
    <mergeCell ref="E22:E23"/>
    <mergeCell ref="F22:F23"/>
    <mergeCell ref="A21:G21"/>
    <mergeCell ref="A40:G40"/>
    <mergeCell ref="A42:A43"/>
    <mergeCell ref="B42:B43"/>
    <mergeCell ref="C42:C43"/>
    <mergeCell ref="D42:D43"/>
    <mergeCell ref="E42:E43"/>
    <mergeCell ref="F42:F43"/>
    <mergeCell ref="G42:G43"/>
    <mergeCell ref="A30:A31"/>
    <mergeCell ref="B30:D30"/>
    <mergeCell ref="E30:E31"/>
    <mergeCell ref="F30:F31"/>
    <mergeCell ref="A38:A39"/>
    <mergeCell ref="B38:C38"/>
    <mergeCell ref="D38:E38"/>
    <mergeCell ref="B39:C39"/>
    <mergeCell ref="D39:E39"/>
    <mergeCell ref="A53:A54"/>
    <mergeCell ref="B53:B54"/>
    <mergeCell ref="C53:C54"/>
    <mergeCell ref="D53:D54"/>
    <mergeCell ref="A62:A63"/>
    <mergeCell ref="B62:C62"/>
    <mergeCell ref="D62:E62"/>
    <mergeCell ref="B63:C63"/>
    <mergeCell ref="D63:E63"/>
    <mergeCell ref="F67:F68"/>
    <mergeCell ref="A87:A88"/>
    <mergeCell ref="B87:D87"/>
    <mergeCell ref="F87:H87"/>
    <mergeCell ref="A99:A100"/>
    <mergeCell ref="B99:D99"/>
    <mergeCell ref="F99:H99"/>
    <mergeCell ref="D82:E82"/>
    <mergeCell ref="B83:C83"/>
    <mergeCell ref="D83:E83"/>
    <mergeCell ref="A67:A68"/>
    <mergeCell ref="B67:B68"/>
    <mergeCell ref="C67:C68"/>
    <mergeCell ref="D67:D68"/>
    <mergeCell ref="E67:E68"/>
    <mergeCell ref="A29:G29"/>
    <mergeCell ref="E132:F133"/>
    <mergeCell ref="A132:A133"/>
    <mergeCell ref="B132:C132"/>
    <mergeCell ref="B133:C133"/>
    <mergeCell ref="A110:A111"/>
    <mergeCell ref="B110:D110"/>
    <mergeCell ref="A115:A116"/>
    <mergeCell ref="B115:D115"/>
    <mergeCell ref="A119:A120"/>
    <mergeCell ref="B119:D119"/>
    <mergeCell ref="A130:B130"/>
    <mergeCell ref="A129:B129"/>
    <mergeCell ref="G67:G68"/>
    <mergeCell ref="A82:A83"/>
    <mergeCell ref="B82:C8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Samuele</dc:creator>
  <cp:lastModifiedBy>admin</cp:lastModifiedBy>
  <cp:lastPrinted>2023-11-24T07:44:50Z</cp:lastPrinted>
  <dcterms:created xsi:type="dcterms:W3CDTF">2015-06-05T18:19:34Z</dcterms:created>
  <dcterms:modified xsi:type="dcterms:W3CDTF">2024-04-29T07:16:43Z</dcterms:modified>
</cp:coreProperties>
</file>